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009749\Desktop\SELEZIONI FOOD 2020 e 2021\vending 2021\allegati lettera invito\"/>
    </mc:Choice>
  </mc:AlternateContent>
  <xr:revisionPtr revIDLastSave="0" documentId="13_ncr:1_{2759CA98-BC01-4BA0-A1C7-24558D2AA57D}" xr6:coauthVersionLast="45" xr6:coauthVersionMax="45" xr10:uidLastSave="{00000000-0000-0000-0000-000000000000}"/>
  <bookViews>
    <workbookView xWindow="-110" yWindow="-110" windowWidth="19420" windowHeight="10420" activeTab="1" xr2:uid="{4AA7947A-FD92-44C8-903F-15A598CB8EB3}"/>
  </bookViews>
  <sheets>
    <sheet name="costi" sheetId="1" r:id="rId1"/>
    <sheet name="dati" sheetId="2" r:id="rId2"/>
    <sheet name="gestori attual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2" l="1"/>
  <c r="C8" i="2"/>
  <c r="B8" i="2"/>
  <c r="D7" i="2"/>
  <c r="D6" i="2" s="1"/>
  <c r="C7" i="2"/>
  <c r="C6" i="2" s="1"/>
  <c r="B7" i="2"/>
  <c r="B6" i="2"/>
  <c r="D3" i="2"/>
  <c r="C3" i="2"/>
  <c r="B3" i="2"/>
</calcChain>
</file>

<file path=xl/sharedStrings.xml><?xml version="1.0" encoding="utf-8"?>
<sst xmlns="http://schemas.openxmlformats.org/spreadsheetml/2006/main" count="62" uniqueCount="55">
  <si>
    <t>EMISSIONE TESSERINO DEFINITIVO: € 40+IVA</t>
  </si>
  <si>
    <t>SECURITY P.N.S. INIZIALE CAT. A13</t>
  </si>
  <si>
    <t>Totale ore: 3</t>
  </si>
  <si>
    <t>Atti di interferenza illecita già commessi nel passato nell' Aviazione Civile, atti terroristici e rischi attuali- principali obblighi legali obiettivi e organizzazione della sicurezza aerea, compresi obblighi e responsabilità delle persone che effettuano i controlli di sicurezza- configurazione checkpoint e procedura di controllo (screening)- procedure di controllo accesso in aeroporto- tesserini di accesso utilizzati in aeroporto- procedure di comunicazione- capacità di reagire in modo appropriato agli incidenti relativi alla sicurezza.</t>
  </si>
  <si>
    <t>ESAME PATENTE VERDE</t>
  </si>
  <si>
    <t>Totale ore: 1</t>
  </si>
  <si>
    <t>CORSO PATENTE VERDE</t>
  </si>
  <si>
    <t>Totale ore: 2</t>
  </si>
  <si>
    <r>
      <t>Prezzo: </t>
    </r>
    <r>
      <rPr>
        <b/>
        <i/>
        <sz val="12"/>
        <color rgb="FF000000"/>
        <rFont val="Calibri"/>
        <family val="2"/>
        <scheme val="minor"/>
      </rPr>
      <t>70,00 euro + IVA</t>
    </r>
  </si>
  <si>
    <r>
      <t>Prezzo: </t>
    </r>
    <r>
      <rPr>
        <b/>
        <i/>
        <sz val="12"/>
        <color rgb="FF000000"/>
        <rFont val="Calibri"/>
        <family val="2"/>
        <scheme val="minor"/>
      </rPr>
      <t>120,00 euro + IVA</t>
    </r>
  </si>
  <si>
    <r>
      <t>FAMILIARIZZAZIONE PATENTE VERDE</t>
    </r>
    <r>
      <rPr>
        <b/>
        <sz val="12"/>
        <color theme="1"/>
        <rFont val="Calibri"/>
        <family val="2"/>
        <scheme val="minor"/>
      </rPr>
      <t xml:space="preserve"> (se già in possesso di una patente aeroportuale in corso di validità)</t>
    </r>
  </si>
  <si>
    <r>
      <t>Prezzo: </t>
    </r>
    <r>
      <rPr>
        <b/>
        <i/>
        <sz val="12"/>
        <color rgb="FF000000"/>
        <rFont val="Calibri"/>
        <family val="2"/>
        <scheme val="minor"/>
      </rPr>
      <t>30,00 euro + IVA</t>
    </r>
  </si>
  <si>
    <t>COSTI TESSERINI E PATENTE</t>
  </si>
  <si>
    <t>LINATE</t>
  </si>
  <si>
    <t>MXP</t>
  </si>
  <si>
    <t xml:space="preserve">FATTURATO NETTO </t>
  </si>
  <si>
    <t>2019*</t>
  </si>
  <si>
    <t>Totale ore: 6</t>
  </si>
  <si>
    <r>
      <t>Prezzo: </t>
    </r>
    <r>
      <rPr>
        <b/>
        <i/>
        <sz val="12"/>
        <color rgb="FF000000"/>
        <rFont val="Calibri"/>
        <family val="2"/>
        <scheme val="minor"/>
      </rPr>
      <t>50,00 euro + IVA</t>
    </r>
  </si>
  <si>
    <t>TASSA RIFIUTI 2020</t>
  </si>
  <si>
    <t xml:space="preserve">LINATE: 2,63 €/MQ </t>
  </si>
  <si>
    <t xml:space="preserve">MALPENSA T1: 3,92 €/MQ </t>
  </si>
  <si>
    <t xml:space="preserve">MALPENSA T2: 1,72 €/MQ </t>
  </si>
  <si>
    <t>VENDING PER IL PUBBLICO</t>
  </si>
  <si>
    <t>N. OPERATORI AEROPORTUALI ATTUALI</t>
  </si>
  <si>
    <t xml:space="preserve">N. PASSEGGERI </t>
  </si>
  <si>
    <t>VENDING DIPENDENTI SEA/OPERATORI A.LI</t>
  </si>
  <si>
    <t>2020**</t>
  </si>
  <si>
    <t>EMISSIONE VISITOR: € 30+IVA</t>
  </si>
  <si>
    <t>ACT 2020</t>
  </si>
  <si>
    <t>FRC 2021</t>
  </si>
  <si>
    <t>BP 2022</t>
  </si>
  <si>
    <t>N. DIPENDENTI SEA *</t>
  </si>
  <si>
    <t>* Smart working 2021 e 2022 due gg alla settimana</t>
  </si>
  <si>
    <t>** Malpensa T1 chiusa dal 16 marzo al 15 giugno 2020. Linate chiusa dal 16 marzo al 13 luglio 2020. Malpensa T2 chiusa dal 15 giugno 2020 sino a data ad oggi non definibile.</t>
  </si>
  <si>
    <t>MALPENSA T1</t>
  </si>
  <si>
    <t>MALPENSA T2</t>
  </si>
  <si>
    <t>* BRIDGE. Linate chiusa dal 27 luglio al 27 ottobre 2019. Traffico trasferito a Malpensa</t>
  </si>
  <si>
    <r>
      <t>A decorrere dall’1.12.2021</t>
    </r>
    <r>
      <rPr>
        <sz val="12"/>
        <color theme="1"/>
        <rFont val="Times New Roman"/>
        <family val="1"/>
      </rPr>
      <t>:</t>
    </r>
  </si>
  <si>
    <r>
      <t>A decorrere dall’ 1.5.2022</t>
    </r>
    <r>
      <rPr>
        <sz val="12"/>
        <color theme="1"/>
        <rFont val="Times New Roman"/>
        <family val="1"/>
      </rPr>
      <t>:</t>
    </r>
  </si>
  <si>
    <r>
      <t>A decorrere dall’ 1.6.2022</t>
    </r>
    <r>
      <rPr>
        <sz val="12"/>
        <color theme="1"/>
        <rFont val="Times New Roman"/>
        <family val="1"/>
      </rPr>
      <t xml:space="preserve">: </t>
    </r>
  </si>
  <si>
    <t>full time equivalent  CIGS equivalenti (ore /173 /12)**</t>
  </si>
  <si>
    <r>
      <t>n. 100 vending per dipendenti/operatori a Linate (legati al</t>
    </r>
    <r>
      <rPr>
        <sz val="8"/>
        <color theme="1"/>
        <rFont val="Bookman"/>
      </rPr>
      <t>  </t>
    </r>
    <r>
      <rPr>
        <sz val="12"/>
        <color theme="1"/>
        <rFont val="Times New Roman"/>
        <family val="1"/>
      </rPr>
      <t xml:space="preserve"> contratto con IVS spa) </t>
    </r>
  </si>
  <si>
    <t>n. 109 vending per dipendenti/operatori a Malpensa T1-T2 (legati al contratto con Distributori automatici Maghetti srl)</t>
  </si>
  <si>
    <t>n 1 vending per il pubblico a Linate (legato al contratto con IVS spa)</t>
  </si>
  <si>
    <t>n. 43 vending per il pubblico e Malpensa T1 (di cui 19 legati al contratto con Distributori automatici Maghetti srl  e 24 a quello con IVS spa)</t>
  </si>
  <si>
    <t xml:space="preserve">n. 11 vending per il pubblico a Cargo City (legati al contratto con Sea Services srl) </t>
  </si>
  <si>
    <t>** Trasformazione delle ore di cassa effettuate in full time equivalent. Se n. dipendenti=1000 e  FTE CIGS = 200, i dipendenti reali sono 800</t>
  </si>
  <si>
    <t>n. 1 vending per la vendita di sacchetti per il contenimento dei liquidi da trasportare a bordo aereo a Linate</t>
  </si>
  <si>
    <t>n. 1 vending per la vendita di sacchetti per il contenimento dei liquidi da trasportare a bordo aereo a Malpensa T1</t>
  </si>
  <si>
    <t>n. 2 vending per la vendita di dispositivi di protezione individuale Linate</t>
  </si>
  <si>
    <t>n. 5 vending per la vendita di dispositivi di protezione individuale  a Malpensa T1:</t>
  </si>
  <si>
    <t>Ulteriori 24 vending per il pubblico a Malpensa T1 e 11 a Linate, ad oggi legati ai contratti con MyChef Ristorazione Commerciale spa e Sea Services srl, verranno posizionati a decorrere dall’1.1.2024, mentre 5 distributori ubicati in area Taxi a Linate e legati al contratto con IVS spa verranno posizionati a decorrere dall’ 1.1.2025.</t>
  </si>
  <si>
    <t xml:space="preserve">n 17 vending per il pubblico a Malpensa T1 (di cui 5 legati al contratto con  IVS spa in area Taxi di Malpensa e 12 legati al contratto con Chef Express spa a Malpensa) </t>
  </si>
  <si>
    <t>Si richiama l'art. 2 del format contrattuale per comunicare di seguito i nominativi degli attuali gestori dei distributori automatici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</si>
</sst>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1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u/>
      <sz val="12"/>
      <color theme="1"/>
      <name val="Times New Roman"/>
      <family val="1"/>
    </font>
    <font>
      <sz val="8"/>
      <color theme="1"/>
      <name val="Bookman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3" fontId="0" fillId="0" borderId="0" xfId="0" applyNumberFormat="1"/>
    <xf numFmtId="3" fontId="10" fillId="3" borderId="0" xfId="0" applyNumberFormat="1" applyFont="1" applyFill="1" applyAlignment="1">
      <alignment horizontal="center"/>
    </xf>
    <xf numFmtId="43" fontId="0" fillId="0" borderId="0" xfId="1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2" fillId="0" borderId="0" xfId="0" applyFont="1" applyBorder="1"/>
    <xf numFmtId="0" fontId="7" fillId="4" borderId="0" xfId="0" applyFont="1" applyFill="1" applyBorder="1" applyAlignment="1">
      <alignment horizontal="left"/>
    </xf>
    <xf numFmtId="0" fontId="2" fillId="4" borderId="0" xfId="0" applyFont="1" applyFill="1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9" fillId="4" borderId="0" xfId="0" applyFont="1" applyFill="1"/>
    <xf numFmtId="0" fontId="0" fillId="3" borderId="0" xfId="0" applyFill="1"/>
    <xf numFmtId="0" fontId="0" fillId="0" borderId="1" xfId="2" applyFont="1" applyBorder="1" applyAlignment="1">
      <alignment horizontal="center"/>
    </xf>
    <xf numFmtId="0" fontId="8" fillId="0" borderId="1" xfId="2" applyBorder="1" applyAlignment="1">
      <alignment horizontal="center"/>
    </xf>
    <xf numFmtId="3" fontId="9" fillId="0" borderId="1" xfId="2" applyNumberFormat="1" applyFont="1" applyBorder="1" applyAlignment="1">
      <alignment horizontal="center"/>
    </xf>
    <xf numFmtId="3" fontId="8" fillId="0" borderId="1" xfId="2" applyNumberFormat="1" applyBorder="1" applyAlignment="1">
      <alignment horizontal="center"/>
    </xf>
    <xf numFmtId="3" fontId="8" fillId="0" borderId="1" xfId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3" fontId="8" fillId="0" borderId="0" xfId="1" applyNumberFormat="1" applyBorder="1" applyAlignment="1">
      <alignment horizontal="center"/>
    </xf>
    <xf numFmtId="0" fontId="0" fillId="0" borderId="2" xfId="0" applyBorder="1"/>
    <xf numFmtId="0" fontId="9" fillId="4" borderId="0" xfId="2" applyFont="1" applyFill="1"/>
    <xf numFmtId="0" fontId="8" fillId="0" borderId="2" xfId="2" applyBorder="1"/>
    <xf numFmtId="0" fontId="9" fillId="4" borderId="1" xfId="0" applyFont="1" applyFill="1" applyBorder="1"/>
    <xf numFmtId="0" fontId="11" fillId="0" borderId="0" xfId="0" applyFont="1"/>
    <xf numFmtId="0" fontId="0" fillId="0" borderId="0" xfId="0"/>
    <xf numFmtId="164" fontId="13" fillId="0" borderId="0" xfId="4" applyNumberFormat="1" applyFont="1" applyFill="1"/>
    <xf numFmtId="164" fontId="13" fillId="0" borderId="0" xfId="4" applyNumberFormat="1" applyFont="1" applyFill="1"/>
    <xf numFmtId="0" fontId="14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0" fillId="4" borderId="0" xfId="0" applyFill="1"/>
    <xf numFmtId="0" fontId="3" fillId="2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3" fontId="0" fillId="3" borderId="0" xfId="0" applyNumberFormat="1" applyFill="1"/>
  </cellXfs>
  <cellStyles count="6">
    <cellStyle name="Migliaia" xfId="1" builtinId="3"/>
    <cellStyle name="Migliaia 2" xfId="4" xr:uid="{FD73DE81-8A43-492C-98DE-1AD9838CAF78}"/>
    <cellStyle name="Migliaia 3" xfId="3" xr:uid="{B7D2B29F-048A-489E-8AF3-09F21986520E}"/>
    <cellStyle name="Normale" xfId="0" builtinId="0"/>
    <cellStyle name="Normale 2" xfId="5" xr:uid="{838EDCDB-AB84-432B-9C54-D2276AD705B6}"/>
    <cellStyle name="Normale 3" xfId="2" xr:uid="{A8F2572F-71BD-441C-9BC1-00F1DF34588D}"/>
  </cellStyles>
  <dxfs count="2"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StileTabellaPersonalizzato" pivot="0" count="2" xr9:uid="{02C4060F-BEDD-4151-82A5-88F0BBE9FA42}"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D35B8-F64A-4940-8552-B5D72E2F6327}">
  <dimension ref="A1:CQ25"/>
  <sheetViews>
    <sheetView workbookViewId="0">
      <selection activeCell="AW3" sqref="AW3"/>
    </sheetView>
  </sheetViews>
  <sheetFormatPr defaultColWidth="9.1796875" defaultRowHeight="15.5"/>
  <cols>
    <col min="1" max="1" width="28.26953125" style="2" customWidth="1"/>
    <col min="2" max="4" width="9.1796875" style="1"/>
    <col min="5" max="5" width="9.1796875" style="1" customWidth="1"/>
    <col min="6" max="6" width="4.54296875" style="1" customWidth="1"/>
    <col min="7" max="7" width="7.453125" style="1" customWidth="1"/>
    <col min="8" max="10" width="9.1796875" style="1" hidden="1" customWidth="1"/>
    <col min="11" max="11" width="7.54296875" style="1" hidden="1" customWidth="1"/>
    <col min="12" max="23" width="9.1796875" style="1" hidden="1" customWidth="1"/>
    <col min="24" max="24" width="0.453125" style="1" customWidth="1"/>
    <col min="25" max="27" width="9.1796875" style="1" hidden="1" customWidth="1"/>
    <col min="28" max="28" width="7.81640625" style="1" hidden="1" customWidth="1"/>
    <col min="29" max="47" width="9.1796875" style="1" hidden="1" customWidth="1"/>
    <col min="48" max="16384" width="9.1796875" style="1"/>
  </cols>
  <sheetData>
    <row r="1" spans="1:95" ht="21">
      <c r="A1" s="12" t="s">
        <v>19</v>
      </c>
      <c r="B1"/>
      <c r="C1"/>
    </row>
    <row r="2" spans="1:95">
      <c r="A2" t="s">
        <v>20</v>
      </c>
      <c r="B2"/>
      <c r="C2"/>
      <c r="D2"/>
      <c r="E2"/>
      <c r="F2"/>
    </row>
    <row r="3" spans="1:95">
      <c r="A3" t="s">
        <v>21</v>
      </c>
      <c r="B3"/>
      <c r="C3"/>
      <c r="D3"/>
      <c r="E3"/>
      <c r="F3"/>
    </row>
    <row r="4" spans="1:95">
      <c r="A4" t="s">
        <v>22</v>
      </c>
      <c r="B4"/>
      <c r="C4"/>
      <c r="D4"/>
      <c r="E4"/>
      <c r="F4"/>
    </row>
    <row r="6" spans="1:95" ht="21">
      <c r="A6" s="12" t="s">
        <v>12</v>
      </c>
      <c r="B6" s="13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95">
      <c r="A7" s="14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95">
      <c r="A8" s="14" t="s">
        <v>28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95" ht="11.25" customHeight="1">
      <c r="A9" s="14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95">
      <c r="A10" s="15" t="s">
        <v>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</row>
    <row r="11" spans="1:95">
      <c r="A11" s="16" t="s">
        <v>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95" ht="8.25" customHeight="1">
      <c r="A12" s="17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1:95" ht="129.75" customHeight="1">
      <c r="A13" s="45" t="s">
        <v>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</row>
    <row r="14" spans="1:95">
      <c r="A14" s="18" t="s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1:95" ht="7.5" customHeight="1">
      <c r="A15" s="19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1:95">
      <c r="A16" s="20" t="s">
        <v>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1:51">
      <c r="A17" s="21" t="s">
        <v>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1:51">
      <c r="A18" s="22" t="s">
        <v>18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1:51" ht="8.25" customHeight="1">
      <c r="A19" s="2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1:51">
      <c r="A20" s="20" t="s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X20" s="47"/>
      <c r="AY20" s="47"/>
    </row>
    <row r="21" spans="1:51">
      <c r="A21" s="21" t="s">
        <v>17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51">
      <c r="A22" s="22" t="s">
        <v>9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1:51" ht="57" customHeight="1">
      <c r="A23" s="44" t="s">
        <v>10</v>
      </c>
      <c r="B23" s="44"/>
      <c r="C23" s="4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1:51">
      <c r="A24" s="21" t="s">
        <v>7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1:51">
      <c r="A25" s="22" t="s">
        <v>11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</sheetData>
  <mergeCells count="4">
    <mergeCell ref="A23:C23"/>
    <mergeCell ref="A13:AU13"/>
    <mergeCell ref="AX10:CQ10"/>
    <mergeCell ref="AX20:AY2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&amp;LTABELLA "COSTI E DATI"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9623F-F003-4477-8617-67AE67C08601}">
  <dimension ref="A1:K32"/>
  <sheetViews>
    <sheetView tabSelected="1" topLeftCell="A18" workbookViewId="0">
      <selection activeCell="C25" sqref="C25"/>
    </sheetView>
  </sheetViews>
  <sheetFormatPr defaultRowHeight="14.5"/>
  <cols>
    <col min="1" max="1" width="59.1796875" customWidth="1"/>
    <col min="2" max="2" width="10.26953125" bestFit="1" customWidth="1"/>
    <col min="3" max="3" width="15.7265625" bestFit="1" customWidth="1"/>
    <col min="4" max="4" width="14.7265625" bestFit="1" customWidth="1"/>
    <col min="5" max="5" width="10.54296875" customWidth="1"/>
    <col min="6" max="6" width="13.1796875" customWidth="1"/>
    <col min="7" max="7" width="0.26953125" hidden="1" customWidth="1"/>
    <col min="8" max="8" width="8.7265625" hidden="1" customWidth="1"/>
    <col min="9" max="9" width="14.26953125" hidden="1" customWidth="1"/>
    <col min="10" max="10" width="13.26953125" hidden="1" customWidth="1"/>
    <col min="11" max="11" width="15.7265625" hidden="1" customWidth="1"/>
  </cols>
  <sheetData>
    <row r="1" spans="1:10">
      <c r="B1" s="25" t="s">
        <v>29</v>
      </c>
      <c r="C1" s="25" t="s">
        <v>30</v>
      </c>
      <c r="D1" s="25" t="s">
        <v>31</v>
      </c>
    </row>
    <row r="2" spans="1:10" s="24" customFormat="1">
      <c r="B2" s="26"/>
      <c r="C2" s="26"/>
      <c r="D2" s="26"/>
    </row>
    <row r="3" spans="1:10" s="24" customFormat="1">
      <c r="A3" s="23" t="s">
        <v>32</v>
      </c>
      <c r="B3" s="27">
        <f>B4+B5</f>
        <v>2757.779833333334</v>
      </c>
      <c r="C3" s="27">
        <f t="shared" ref="C3:D3" si="0">C4+C5</f>
        <v>2698.6030762813616</v>
      </c>
      <c r="D3" s="27">
        <f t="shared" si="0"/>
        <v>2628.5630762931041</v>
      </c>
    </row>
    <row r="4" spans="1:10" s="24" customFormat="1">
      <c r="A4" s="32" t="s">
        <v>13</v>
      </c>
      <c r="B4" s="28">
        <v>1161.3888333333334</v>
      </c>
      <c r="C4" s="28">
        <v>1144.9174521987975</v>
      </c>
      <c r="D4" s="28">
        <v>1115.2020712880706</v>
      </c>
    </row>
    <row r="5" spans="1:10" s="24" customFormat="1">
      <c r="A5" s="32" t="s">
        <v>14</v>
      </c>
      <c r="B5" s="28">
        <v>1596.3910000000003</v>
      </c>
      <c r="C5" s="28">
        <v>1553.6856240825643</v>
      </c>
      <c r="D5" s="28">
        <v>1513.3610050050333</v>
      </c>
    </row>
    <row r="6" spans="1:10" s="24" customFormat="1">
      <c r="A6" s="33" t="s">
        <v>41</v>
      </c>
      <c r="B6" s="27">
        <f>SUM(B7:B8)</f>
        <v>714.4694123314066</v>
      </c>
      <c r="C6" s="27">
        <f t="shared" ref="C6:D6" si="1">SUM(C7:C8)</f>
        <v>582.6897206165703</v>
      </c>
      <c r="D6" s="27">
        <f t="shared" si="1"/>
        <v>153.58107707129093</v>
      </c>
    </row>
    <row r="7" spans="1:10" s="24" customFormat="1">
      <c r="A7" s="34" t="s">
        <v>13</v>
      </c>
      <c r="B7" s="29">
        <f>702535.9/173/12</f>
        <v>338.40842967244703</v>
      </c>
      <c r="C7" s="29">
        <f>581160/173/12</f>
        <v>279.94219653179192</v>
      </c>
      <c r="D7" s="29">
        <f>153181.2113/173/12</f>
        <v>73.786710645472056</v>
      </c>
    </row>
    <row r="8" spans="1:10" s="24" customFormat="1">
      <c r="A8" s="34" t="s">
        <v>14</v>
      </c>
      <c r="B8" s="29">
        <f>780702.6/173/12</f>
        <v>376.06098265895952</v>
      </c>
      <c r="C8" s="29">
        <f>628503.86/173/12</f>
        <v>302.74752408477838</v>
      </c>
      <c r="D8" s="29">
        <f>165653.1047/173/12</f>
        <v>79.794366425818879</v>
      </c>
    </row>
    <row r="9" spans="1:10" s="24" customFormat="1">
      <c r="A9" s="23" t="s">
        <v>24</v>
      </c>
      <c r="B9" s="8"/>
      <c r="C9" s="8"/>
      <c r="D9" s="8"/>
    </row>
    <row r="10" spans="1:10" s="24" customFormat="1">
      <c r="A10" s="32" t="s">
        <v>13</v>
      </c>
      <c r="B10" s="8"/>
      <c r="C10" s="29">
        <v>11669</v>
      </c>
      <c r="D10" s="8"/>
    </row>
    <row r="11" spans="1:10">
      <c r="A11" s="32" t="s">
        <v>14</v>
      </c>
      <c r="B11" s="8"/>
      <c r="C11" s="29">
        <v>20993</v>
      </c>
      <c r="D11" s="8"/>
    </row>
    <row r="12" spans="1:10">
      <c r="A12" t="s">
        <v>33</v>
      </c>
      <c r="B12" s="30"/>
      <c r="C12" s="31"/>
      <c r="D12" s="30"/>
    </row>
    <row r="13" spans="1:10" ht="32.15" customHeight="1">
      <c r="A13" s="48" t="s">
        <v>47</v>
      </c>
      <c r="B13" s="48"/>
      <c r="C13" s="48"/>
      <c r="D13" s="48"/>
      <c r="E13" s="48"/>
      <c r="F13" s="48"/>
      <c r="G13" s="48"/>
      <c r="H13" s="48"/>
      <c r="I13" s="48"/>
    </row>
    <row r="14" spans="1:10" s="37" customFormat="1" ht="15.5">
      <c r="B14" s="30"/>
      <c r="C14" s="31"/>
      <c r="D14" s="30"/>
      <c r="F14" s="36"/>
    </row>
    <row r="15" spans="1:10">
      <c r="A15" s="35" t="s">
        <v>25</v>
      </c>
      <c r="B15" s="8">
        <v>2018</v>
      </c>
      <c r="C15" s="8" t="s">
        <v>16</v>
      </c>
      <c r="D15" s="8" t="s">
        <v>27</v>
      </c>
      <c r="E15" s="25" t="s">
        <v>30</v>
      </c>
      <c r="F15" s="25" t="s">
        <v>31</v>
      </c>
    </row>
    <row r="16" spans="1:10">
      <c r="A16" s="9" t="s">
        <v>13</v>
      </c>
      <c r="B16" s="10">
        <v>9187120</v>
      </c>
      <c r="C16" s="10">
        <v>6536921</v>
      </c>
      <c r="D16" s="10">
        <v>2251630</v>
      </c>
      <c r="E16" s="10">
        <v>3189038.1350713251</v>
      </c>
      <c r="F16" s="10">
        <v>5986314.8679193109</v>
      </c>
      <c r="G16" s="38"/>
      <c r="H16" s="38"/>
      <c r="I16" s="5"/>
      <c r="J16" s="5"/>
    </row>
    <row r="17" spans="1:11">
      <c r="A17" s="9" t="s">
        <v>35</v>
      </c>
      <c r="B17" s="10">
        <v>16984458</v>
      </c>
      <c r="C17" s="10">
        <v>20934421</v>
      </c>
      <c r="D17" s="10">
        <v>6096561</v>
      </c>
      <c r="E17" s="10">
        <v>8493288.9072646461</v>
      </c>
      <c r="F17" s="10">
        <v>18748127.793859389</v>
      </c>
      <c r="G17" s="39"/>
      <c r="H17" s="39"/>
      <c r="I17" s="5"/>
      <c r="J17" s="5"/>
    </row>
    <row r="18" spans="1:11">
      <c r="A18" s="9" t="s">
        <v>36</v>
      </c>
      <c r="B18" s="10">
        <v>7577277</v>
      </c>
      <c r="C18" s="10">
        <v>7771958</v>
      </c>
      <c r="D18" s="10">
        <v>1105758</v>
      </c>
      <c r="E18" s="9">
        <v>0</v>
      </c>
      <c r="F18" s="9">
        <v>0</v>
      </c>
      <c r="I18" s="5"/>
      <c r="J18" s="5"/>
    </row>
    <row r="19" spans="1:11">
      <c r="B19" s="7"/>
      <c r="C19" s="7"/>
      <c r="D19" s="7"/>
    </row>
    <row r="20" spans="1:11">
      <c r="A20" t="s">
        <v>37</v>
      </c>
      <c r="B20" s="6"/>
      <c r="C20" s="6"/>
      <c r="D20" s="6"/>
    </row>
    <row r="21" spans="1:11" ht="29.25" customHeight="1">
      <c r="A21" s="48" t="s">
        <v>34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1">
      <c r="B22" s="6"/>
      <c r="C22" s="6"/>
      <c r="D22" s="6"/>
    </row>
    <row r="23" spans="1:11">
      <c r="B23" s="6"/>
      <c r="C23" s="6"/>
      <c r="D23" s="6"/>
    </row>
    <row r="24" spans="1:11">
      <c r="A24" s="35" t="s">
        <v>15</v>
      </c>
      <c r="B24" s="8">
        <v>2018</v>
      </c>
      <c r="C24" s="8">
        <v>2019</v>
      </c>
      <c r="D24" s="8">
        <v>2020</v>
      </c>
    </row>
    <row r="25" spans="1:11">
      <c r="A25" s="9" t="s">
        <v>26</v>
      </c>
      <c r="B25" s="10">
        <v>950080.08333333337</v>
      </c>
      <c r="C25" s="10">
        <v>961440.40000000014</v>
      </c>
      <c r="D25" s="10">
        <v>487975.29000000004</v>
      </c>
      <c r="G25" s="37"/>
      <c r="H25" s="37"/>
    </row>
    <row r="26" spans="1:11">
      <c r="A26" s="9" t="s">
        <v>23</v>
      </c>
      <c r="B26" s="10">
        <v>346776.16930000001</v>
      </c>
      <c r="C26" s="10">
        <v>813138.82000000007</v>
      </c>
      <c r="D26" s="10">
        <v>241804.51333333337</v>
      </c>
      <c r="E26" s="3"/>
      <c r="G26" s="37"/>
      <c r="H26" s="37"/>
    </row>
    <row r="27" spans="1:11">
      <c r="C27" s="37"/>
      <c r="D27" s="37"/>
    </row>
    <row r="28" spans="1:11">
      <c r="B28" s="3"/>
      <c r="C28" s="3"/>
      <c r="D28" s="3"/>
      <c r="G28" s="37"/>
      <c r="H28" s="37"/>
    </row>
    <row r="29" spans="1:11">
      <c r="A29" s="24"/>
      <c r="B29" s="49"/>
      <c r="C29" s="49"/>
      <c r="D29" s="49"/>
      <c r="E29" s="24"/>
    </row>
    <row r="30" spans="1:11">
      <c r="C30" s="37"/>
      <c r="D30" s="37"/>
    </row>
    <row r="31" spans="1:11">
      <c r="B31" s="4"/>
      <c r="C31" s="4"/>
      <c r="D31" s="4"/>
    </row>
    <row r="32" spans="1:11">
      <c r="B32" s="3"/>
      <c r="C32" s="3"/>
      <c r="D32" s="3"/>
    </row>
  </sheetData>
  <mergeCells count="2">
    <mergeCell ref="A13:I13"/>
    <mergeCell ref="A21:K2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&amp;LTABELLA "COSTI E DATI"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56A82-93EA-4FF5-97B4-84CBB2566576}">
  <dimension ref="A1:A20"/>
  <sheetViews>
    <sheetView workbookViewId="0">
      <selection activeCell="B13" sqref="B13"/>
    </sheetView>
  </sheetViews>
  <sheetFormatPr defaultRowHeight="14.5"/>
  <cols>
    <col min="1" max="1" width="127.453125" customWidth="1"/>
  </cols>
  <sheetData>
    <row r="1" spans="1:1" s="37" customFormat="1">
      <c r="A1" s="43" t="s">
        <v>54</v>
      </c>
    </row>
    <row r="2" spans="1:1" s="37" customFormat="1"/>
    <row r="3" spans="1:1" ht="15.5">
      <c r="A3" s="40" t="s">
        <v>38</v>
      </c>
    </row>
    <row r="4" spans="1:1" ht="15.5">
      <c r="A4" s="41" t="s">
        <v>42</v>
      </c>
    </row>
    <row r="5" spans="1:1" ht="15.5">
      <c r="A5" s="41" t="s">
        <v>43</v>
      </c>
    </row>
    <row r="6" spans="1:1" ht="15.5">
      <c r="A6" s="41" t="s">
        <v>44</v>
      </c>
    </row>
    <row r="7" spans="1:1" ht="15.5">
      <c r="A7" s="41" t="s">
        <v>45</v>
      </c>
    </row>
    <row r="8" spans="1:1" ht="15.5">
      <c r="A8" s="41" t="s">
        <v>50</v>
      </c>
    </row>
    <row r="9" spans="1:1" s="37" customFormat="1" ht="15.5">
      <c r="A9" s="41" t="s">
        <v>51</v>
      </c>
    </row>
    <row r="10" spans="1:1" s="37" customFormat="1" ht="15.5">
      <c r="A10" s="41" t="s">
        <v>48</v>
      </c>
    </row>
    <row r="11" spans="1:1" s="37" customFormat="1" ht="15.5">
      <c r="A11" s="41" t="s">
        <v>49</v>
      </c>
    </row>
    <row r="12" spans="1:1" s="37" customFormat="1" ht="15.5">
      <c r="A12" s="41"/>
    </row>
    <row r="13" spans="1:1" ht="20.5" customHeight="1">
      <c r="A13" s="40" t="s">
        <v>39</v>
      </c>
    </row>
    <row r="14" spans="1:1" ht="31">
      <c r="A14" s="41" t="s">
        <v>53</v>
      </c>
    </row>
    <row r="15" spans="1:1" ht="15.5">
      <c r="A15" s="41"/>
    </row>
    <row r="16" spans="1:1" ht="22.5" customHeight="1">
      <c r="A16" s="40" t="s">
        <v>40</v>
      </c>
    </row>
    <row r="17" spans="1:1" ht="40.5" customHeight="1">
      <c r="A17" s="41" t="s">
        <v>46</v>
      </c>
    </row>
    <row r="18" spans="1:1" ht="9" customHeight="1">
      <c r="A18" s="41"/>
    </row>
    <row r="19" spans="1:1" ht="62.15" customHeight="1">
      <c r="A19" s="41" t="s">
        <v>52</v>
      </c>
    </row>
    <row r="20" spans="1:1">
      <c r="A20" s="4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&amp;LTABELLA "COSTI E DATI"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costi</vt:lpstr>
      <vt:lpstr>dati</vt:lpstr>
      <vt:lpstr>gestori attuali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Formai Silvia</dc:creator>
  <cp:lastModifiedBy>Formai Silvia</cp:lastModifiedBy>
  <cp:lastPrinted>2021-05-10T06:50:17Z</cp:lastPrinted>
  <dcterms:created xsi:type="dcterms:W3CDTF">2018-09-18T06:45:22Z</dcterms:created>
  <dcterms:modified xsi:type="dcterms:W3CDTF">2021-05-27T10:32:37Z</dcterms:modified>
</cp:coreProperties>
</file>